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fintemp\Downloads\"/>
    </mc:Choice>
  </mc:AlternateContent>
  <xr:revisionPtr revIDLastSave="0" documentId="13_ncr:1_{5E3F3CE4-3C2D-49BA-AA27-274962ACDA5B}" xr6:coauthVersionLast="47" xr6:coauthVersionMax="47" xr10:uidLastSave="{00000000-0000-0000-0000-000000000000}"/>
  <bookViews>
    <workbookView xWindow="900" yWindow="750" windowWidth="26535" windowHeight="14010" activeTab="1" xr2:uid="{00000000-000D-0000-FFFF-FFFF00000000}"/>
  </bookViews>
  <sheets>
    <sheet name="Instructions" sheetId="3" r:id="rId1"/>
    <sheet name="Annual Estimate" sheetId="1" r:id="rId2"/>
    <sheet name="Monthly Report" sheetId="2" r:id="rId3"/>
  </sheets>
  <definedNames>
    <definedName name="NOE">#REF!</definedName>
    <definedName name="OverrideMOnbr">#REF!</definedName>
    <definedName name="PctForYear">#REF!</definedName>
    <definedName name="_xlnm.Print_Area" localSheetId="2">'Monthly Report'!$A$1:$J$46</definedName>
    <definedName name="RowForData">#REF!</definedName>
    <definedName name="YearForFo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31" i="1" s="1"/>
  <c r="C41" i="2"/>
  <c r="C40" i="2"/>
  <c r="C39" i="2"/>
  <c r="I41" i="2"/>
  <c r="I43" i="2" s="1"/>
  <c r="I29" i="2"/>
  <c r="H3" i="2"/>
  <c r="E3" i="2"/>
  <c r="C3" i="2"/>
  <c r="H43" i="1"/>
  <c r="H29" i="1" l="1"/>
  <c r="H35" i="1"/>
  <c r="H33" i="1"/>
  <c r="H45" i="1"/>
  <c r="I6" i="2" s="1"/>
  <c r="I31" i="2" s="1"/>
  <c r="H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I1" authorId="0" shapeId="0" xr:uid="{AF1743C3-C21D-9343-854E-472F91D8FDCE}">
      <text>
        <r>
          <rPr>
            <b/>
            <sz val="9"/>
            <color rgb="FF000000"/>
            <rFont val="Tahoma"/>
            <family val="2"/>
          </rPr>
          <t>Bruce:</t>
        </r>
        <r>
          <rPr>
            <sz val="9"/>
            <color rgb="FF000000"/>
            <rFont val="Tahoma"/>
            <family val="2"/>
          </rPr>
          <t xml:space="preserve">
</t>
        </r>
        <r>
          <rPr>
            <sz val="9"/>
            <color rgb="FF000000"/>
            <rFont val="Tahoma"/>
            <family val="2"/>
          </rPr>
          <t xml:space="preserve">The original spreadsheet uses this formula in this cell:
</t>
        </r>
        <r>
          <rPr>
            <sz val="9"/>
            <color rgb="FF000000"/>
            <rFont val="Tahoma"/>
            <family val="2"/>
          </rPr>
          <t xml:space="preserve">
</t>
        </r>
        <r>
          <rPr>
            <sz val="9"/>
            <color rgb="FF000000"/>
            <rFont val="Tahoma"/>
            <family val="2"/>
          </rPr>
          <t>=Dates!F2</t>
        </r>
      </text>
    </comment>
  </commentList>
</comments>
</file>

<file path=xl/sharedStrings.xml><?xml version="1.0" encoding="utf-8"?>
<sst xmlns="http://schemas.openxmlformats.org/spreadsheetml/2006/main" count="80" uniqueCount="72">
  <si>
    <t>Parish Number</t>
  </si>
  <si>
    <t>City</t>
  </si>
  <si>
    <t>Parish</t>
  </si>
  <si>
    <t>Notes:</t>
  </si>
  <si>
    <t>Step 1: Operating Expenses (budget estimates)</t>
  </si>
  <si>
    <t>Step 2. Calculate Support using the formula</t>
  </si>
  <si>
    <t>A</t>
  </si>
  <si>
    <t>a. 10% of the amount of box A between $0 and $50,000</t>
  </si>
  <si>
    <t>b. 13% of the amount of box A between $50,001 and $150,000</t>
  </si>
  <si>
    <t>c. 16% of the amount of box A between $150,001 and $250,000</t>
  </si>
  <si>
    <t>d. 19% of the amount of box A over $250,000</t>
  </si>
  <si>
    <t>B</t>
  </si>
  <si>
    <t>Must equal or exceed value in box B</t>
  </si>
  <si>
    <t>C</t>
  </si>
  <si>
    <t>Estimated Monthly Payment</t>
  </si>
  <si>
    <t>(box C divided by 12)</t>
  </si>
  <si>
    <t xml:space="preserve">Average % NOE (minimum) </t>
  </si>
  <si>
    <t>D</t>
  </si>
  <si>
    <t>Prepared by:</t>
  </si>
  <si>
    <t>Contact information:</t>
  </si>
  <si>
    <t>Date:</t>
  </si>
  <si>
    <t>(box C divided by box A)</t>
  </si>
  <si>
    <t>% in Box D must be between 10% - 19%</t>
  </si>
  <si>
    <t>Estimated Annual Support (Total of lines a thru d)</t>
  </si>
  <si>
    <t>Step 3: Enter 2025 Support Commitment</t>
  </si>
  <si>
    <t>Calculation of Diocesan Support for:</t>
  </si>
  <si>
    <t>Average % NOE (minimum)</t>
  </si>
  <si>
    <t>Amounts outstanding from prior years:</t>
  </si>
  <si>
    <t>Owed</t>
  </si>
  <si>
    <t>Payment</t>
  </si>
  <si>
    <t>Total prior year payment</t>
  </si>
  <si>
    <t>E</t>
  </si>
  <si>
    <t>F</t>
  </si>
  <si>
    <t>Cleveland</t>
  </si>
  <si>
    <t>St. Apostle</t>
  </si>
  <si>
    <t>January</t>
  </si>
  <si>
    <r>
      <rPr>
        <b/>
        <sz val="17"/>
        <rFont val="Arial"/>
        <family val="2"/>
      </rPr>
      <t xml:space="preserve">Step </t>
    </r>
    <r>
      <rPr>
        <b/>
        <sz val="15"/>
        <rFont val="Arial"/>
        <family val="2"/>
      </rPr>
      <t>1</t>
    </r>
    <r>
      <rPr>
        <b/>
        <sz val="17"/>
        <rFont val="Arial"/>
        <family val="2"/>
      </rPr>
      <t xml:space="preserve">: </t>
    </r>
    <r>
      <rPr>
        <b/>
        <sz val="15"/>
        <rFont val="Arial"/>
        <family val="2"/>
      </rPr>
      <t>Amount from box “D” from Annual Worksheet</t>
    </r>
  </si>
  <si>
    <t>Step 2: Complete the following information using ACTUAL expenses</t>
  </si>
  <si>
    <t>2. Less: Diocesan Aid to Operating Budget</t>
  </si>
  <si>
    <t>3. Less: Assessment Expense</t>
  </si>
  <si>
    <t>4. Less: Outreach from Operating Budget</t>
  </si>
  <si>
    <t>Step 3: Calculate Minimum Payment</t>
  </si>
  <si>
    <t>Step 4: Enter amount enclosed as payment</t>
  </si>
  <si>
    <t>Step 5: Total amount enclosed as payment</t>
  </si>
  <si>
    <t xml:space="preserve">Prepared by: </t>
  </si>
  <si>
    <t>GREEN FIELDS are for data entry</t>
  </si>
  <si>
    <t>ORANGE FIELDS will auto calculate for you</t>
  </si>
  <si>
    <t>INSTRUCTIONS for using this workbook</t>
  </si>
  <si>
    <t>NEXT complete all green fields in the MONTHLY REPORT worksheet.</t>
  </si>
  <si>
    <t>BEGIN by completing all green fields in the ANNUAL ESTIMATE worksheet.</t>
  </si>
  <si>
    <t>Less: Diocesan Aid to Operating Budget</t>
  </si>
  <si>
    <t>Less: Assessment Expense</t>
  </si>
  <si>
    <t>Enter lines 2 thru 7 as positive amounts</t>
  </si>
  <si>
    <t>Less: Outreach shown on Operating Budget</t>
  </si>
  <si>
    <r>
      <rPr>
        <sz val="10"/>
        <color theme="1"/>
        <rFont val="Calibri"/>
        <family val="2"/>
        <scheme val="minor"/>
      </rPr>
      <t>Total Non-Capital Expenses</t>
    </r>
    <r>
      <rPr>
        <sz val="11"/>
        <color theme="1"/>
        <rFont val="Calibri"/>
        <family val="2"/>
        <scheme val="minor"/>
      </rPr>
      <t xml:space="preserve"> </t>
    </r>
    <r>
      <rPr>
        <sz val="8"/>
        <color theme="1"/>
        <rFont val="Calibri"/>
        <family val="2"/>
        <scheme val="minor"/>
      </rPr>
      <t>(Use Line 6 instructions on Parochial Report)</t>
    </r>
  </si>
  <si>
    <t>Less: Donations to Seminaries</t>
  </si>
  <si>
    <t>Less: Funds Distributed to Outside Organizations</t>
  </si>
  <si>
    <t>Less: Expense Calculated for Missions and Ministry Outreach Programs</t>
  </si>
  <si>
    <t xml:space="preserve">1. Total Non-Capital Expenses </t>
  </si>
  <si>
    <t>(Use Line 6 instructions on Parochial Report)</t>
  </si>
  <si>
    <t>5. Less: Donations to Seminaries</t>
  </si>
  <si>
    <t>6. Less: Funds Distributed to Outside Organizations</t>
  </si>
  <si>
    <r>
      <t xml:space="preserve">7. Less: </t>
    </r>
    <r>
      <rPr>
        <b/>
        <sz val="10"/>
        <rFont val="Arial"/>
        <family val="2"/>
      </rPr>
      <t>Expense Calculated for Missions &amp; Ministry Outreach Programs</t>
    </r>
  </si>
  <si>
    <t>Add all expenses for parish-based outreach programs such as summer day camps, after-school programs, shelters, food pantries or soup kitchens, shelters, senior citizen programs, music scholar programs, etc. Include the salaries and benefits of program staff and all expenses of operating the program.</t>
  </si>
  <si>
    <r>
      <t>How to calculate Expenses for Mission &amp; Ministry Outreach Programming:</t>
    </r>
    <r>
      <rPr>
        <b/>
        <sz val="11.5"/>
        <color rgb="FF242424"/>
        <rFont val="Verdana"/>
        <family val="2"/>
      </rPr>
      <t> </t>
    </r>
  </si>
  <si>
    <t>(See "Instructions" Tab for calculation)</t>
  </si>
  <si>
    <t>Worksheet for Calculation of Diocesan Support for 2026</t>
  </si>
  <si>
    <t>Normal Operating Expenses (NOE) (line 1 less the sum of lines 2 thru 7)</t>
  </si>
  <si>
    <t>Less: Depreciation &amp; Amortization Expense</t>
  </si>
  <si>
    <t>8. Less: Depreciation &amp; Amortization Expense</t>
  </si>
  <si>
    <t>PRINT or EMAIL completed forms to finance@dohio.org</t>
  </si>
  <si>
    <t>Total Normal Operating Expenses (NOE)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</si>
</sst>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4"/>
      <color theme="1"/>
      <name val="Arial Rounded MT Bold"/>
      <family val="2"/>
    </font>
    <font>
      <b/>
      <sz val="11"/>
      <color theme="1"/>
      <name val="Calibri"/>
      <family val="2"/>
      <scheme val="minor"/>
    </font>
    <font>
      <sz val="10"/>
      <name val="Arial"/>
      <family val="2"/>
    </font>
    <font>
      <b/>
      <sz val="17"/>
      <name val="AngsanaUPC"/>
      <family val="1"/>
    </font>
    <font>
      <b/>
      <sz val="12"/>
      <name val="Arial"/>
      <family val="2"/>
    </font>
    <font>
      <i/>
      <sz val="8"/>
      <name val="Arial"/>
      <family val="2"/>
    </font>
    <font>
      <b/>
      <i/>
      <sz val="17"/>
      <name val="AngsanaUPC"/>
      <family val="1"/>
    </font>
    <font>
      <b/>
      <sz val="10"/>
      <name val="Arial"/>
      <family val="2"/>
    </font>
    <font>
      <b/>
      <i/>
      <sz val="10"/>
      <name val="Arial"/>
      <family val="2"/>
    </font>
    <font>
      <b/>
      <sz val="14"/>
      <name val="Arial"/>
      <family val="2"/>
    </font>
    <font>
      <sz val="14"/>
      <name val="Arial"/>
      <family val="2"/>
    </font>
    <font>
      <sz val="14"/>
      <color theme="1"/>
      <name val="Calibri"/>
      <family val="2"/>
      <scheme val="minor"/>
    </font>
    <font>
      <b/>
      <sz val="9"/>
      <color rgb="FF000000"/>
      <name val="Tahoma"/>
      <family val="2"/>
    </font>
    <font>
      <sz val="9"/>
      <color rgb="FF000000"/>
      <name val="Tahoma"/>
      <family val="2"/>
    </font>
    <font>
      <b/>
      <sz val="17"/>
      <name val="Arial"/>
      <family val="2"/>
    </font>
    <font>
      <b/>
      <sz val="15"/>
      <name val="Arial"/>
      <family val="2"/>
    </font>
    <font>
      <i/>
      <sz val="8"/>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i/>
      <sz val="9"/>
      <color theme="1"/>
      <name val="Calibri"/>
      <family val="2"/>
      <scheme val="minor"/>
    </font>
    <font>
      <b/>
      <i/>
      <sz val="11.5"/>
      <color rgb="FF242424"/>
      <name val="Verdana"/>
      <family val="2"/>
    </font>
    <font>
      <b/>
      <sz val="11.5"/>
      <color rgb="FF242424"/>
      <name val="Verdana"/>
      <family val="2"/>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1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cellStyleXfs>
  <cellXfs count="78">
    <xf numFmtId="0" fontId="0" fillId="0" borderId="0" xfId="0"/>
    <xf numFmtId="0" fontId="3" fillId="0" borderId="0" xfId="0" applyFont="1"/>
    <xf numFmtId="0" fontId="3" fillId="0" borderId="0" xfId="0" applyFont="1" applyAlignment="1">
      <alignment horizontal="center"/>
    </xf>
    <xf numFmtId="44" fontId="2" fillId="0" borderId="0" xfId="1" applyFont="1"/>
    <xf numFmtId="0" fontId="0" fillId="3" borderId="0" xfId="0" applyFill="1"/>
    <xf numFmtId="44" fontId="2" fillId="3" borderId="1" xfId="1" applyFont="1" applyFill="1" applyBorder="1" applyProtection="1">
      <protection locked="0"/>
    </xf>
    <xf numFmtId="44" fontId="0" fillId="3" borderId="3" xfId="0" applyNumberFormat="1" applyFill="1" applyBorder="1"/>
    <xf numFmtId="0" fontId="1" fillId="0" borderId="0" xfId="0" applyFont="1"/>
    <xf numFmtId="22" fontId="6" fillId="0" borderId="0" xfId="3" applyNumberFormat="1" applyProtection="1">
      <protection locked="0"/>
    </xf>
    <xf numFmtId="0" fontId="6" fillId="0" borderId="0" xfId="3" applyProtection="1">
      <protection locked="0"/>
    </xf>
    <xf numFmtId="0" fontId="6" fillId="0" borderId="0" xfId="3" applyAlignment="1" applyProtection="1">
      <alignment vertical="top"/>
      <protection locked="0"/>
    </xf>
    <xf numFmtId="0" fontId="6" fillId="0" borderId="0" xfId="3" applyAlignment="1" applyProtection="1">
      <alignment horizontal="center"/>
      <protection locked="0"/>
    </xf>
    <xf numFmtId="0" fontId="6" fillId="0" borderId="0" xfId="3" applyAlignment="1" applyProtection="1">
      <alignment horizontal="center" vertical="center"/>
      <protection locked="0"/>
    </xf>
    <xf numFmtId="0" fontId="8" fillId="0" borderId="0" xfId="3" applyFont="1" applyAlignment="1" applyProtection="1">
      <alignment horizontal="center" vertical="center"/>
      <protection locked="0"/>
    </xf>
    <xf numFmtId="164" fontId="6" fillId="3" borderId="3" xfId="3" applyNumberFormat="1" applyFill="1" applyBorder="1" applyAlignment="1" applyProtection="1">
      <alignment horizontal="center" vertical="center"/>
      <protection locked="0"/>
    </xf>
    <xf numFmtId="0" fontId="11" fillId="0" borderId="0" xfId="3" applyFont="1" applyAlignment="1" applyProtection="1">
      <alignment horizontal="center" vertical="center"/>
      <protection locked="0"/>
    </xf>
    <xf numFmtId="1" fontId="6" fillId="0" borderId="0" xfId="3" applyNumberFormat="1" applyAlignment="1" applyProtection="1">
      <alignment horizontal="center" vertical="center"/>
      <protection locked="0"/>
    </xf>
    <xf numFmtId="0" fontId="11" fillId="0" borderId="0" xfId="3" applyFont="1" applyAlignment="1" applyProtection="1">
      <alignment vertical="top"/>
      <protection locked="0"/>
    </xf>
    <xf numFmtId="0" fontId="12" fillId="0" borderId="0" xfId="3" applyFont="1" applyAlignment="1" applyProtection="1">
      <alignment horizontal="center" wrapText="1"/>
      <protection locked="0"/>
    </xf>
    <xf numFmtId="0" fontId="14" fillId="0" borderId="0" xfId="3" applyFont="1" applyAlignment="1" applyProtection="1">
      <alignment horizontal="center" vertical="center"/>
      <protection locked="0"/>
    </xf>
    <xf numFmtId="164" fontId="14" fillId="3" borderId="3" xfId="3" applyNumberFormat="1" applyFont="1" applyFill="1" applyBorder="1" applyAlignment="1" applyProtection="1">
      <alignment horizontal="center" vertical="center"/>
      <protection locked="0"/>
    </xf>
    <xf numFmtId="164" fontId="14" fillId="3" borderId="3" xfId="3" applyNumberFormat="1" applyFont="1" applyFill="1" applyBorder="1" applyAlignment="1">
      <alignment horizontal="center" vertical="center"/>
    </xf>
    <xf numFmtId="164" fontId="13" fillId="4" borderId="3" xfId="3" applyNumberFormat="1" applyFont="1" applyFill="1" applyBorder="1" applyAlignment="1">
      <alignment horizontal="center" vertical="center"/>
    </xf>
    <xf numFmtId="0" fontId="14" fillId="0" borderId="0" xfId="3" applyFont="1" applyAlignment="1" applyProtection="1">
      <alignment horizontal="center"/>
      <protection locked="0"/>
    </xf>
    <xf numFmtId="0" fontId="15" fillId="0" borderId="0" xfId="0" applyFont="1" applyAlignment="1">
      <alignment horizontal="center"/>
    </xf>
    <xf numFmtId="0" fontId="15" fillId="4" borderId="0" xfId="0" applyFont="1" applyFill="1"/>
    <xf numFmtId="49" fontId="15" fillId="4" borderId="0" xfId="0" applyNumberFormat="1" applyFont="1" applyFill="1"/>
    <xf numFmtId="0" fontId="6" fillId="4" borderId="0" xfId="3" applyFill="1" applyAlignment="1" applyProtection="1">
      <alignment horizontal="center"/>
      <protection locked="0"/>
    </xf>
    <xf numFmtId="10" fontId="14" fillId="4" borderId="3" xfId="3" applyNumberFormat="1" applyFont="1" applyFill="1" applyBorder="1" applyAlignment="1" applyProtection="1">
      <alignment horizontal="center" vertical="center"/>
      <protection locked="0"/>
    </xf>
    <xf numFmtId="44" fontId="2" fillId="4" borderId="3" xfId="1" applyFont="1" applyFill="1" applyBorder="1"/>
    <xf numFmtId="44" fontId="0" fillId="4" borderId="1" xfId="0" applyNumberFormat="1" applyFill="1" applyBorder="1"/>
    <xf numFmtId="44" fontId="2" fillId="4" borderId="1" xfId="1" applyFont="1" applyFill="1" applyBorder="1"/>
    <xf numFmtId="44" fontId="0" fillId="4" borderId="3" xfId="0" applyNumberFormat="1" applyFill="1" applyBorder="1"/>
    <xf numFmtId="10" fontId="2" fillId="4" borderId="3" xfId="2" applyNumberFormat="1" applyFont="1" applyFill="1" applyBorder="1"/>
    <xf numFmtId="0" fontId="20" fillId="0" borderId="0" xfId="3" applyFont="1" applyAlignment="1" applyProtection="1">
      <alignment vertical="center"/>
      <protection locked="0"/>
    </xf>
    <xf numFmtId="0" fontId="6" fillId="0" borderId="0" xfId="3" applyAlignment="1" applyProtection="1">
      <alignment vertical="center"/>
      <protection locked="0"/>
    </xf>
    <xf numFmtId="0" fontId="18" fillId="0" borderId="0" xfId="3" applyFont="1" applyAlignment="1" applyProtection="1">
      <alignment vertical="top"/>
      <protection locked="0"/>
    </xf>
    <xf numFmtId="0" fontId="6" fillId="0" borderId="6" xfId="3" applyBorder="1" applyAlignment="1" applyProtection="1">
      <alignment vertical="center"/>
      <protection locked="0"/>
    </xf>
    <xf numFmtId="0" fontId="6" fillId="0" borderId="7" xfId="3" applyBorder="1" applyAlignment="1" applyProtection="1">
      <alignment vertical="center"/>
      <protection locked="0"/>
    </xf>
    <xf numFmtId="0" fontId="18" fillId="3" borderId="0" xfId="3" applyFont="1" applyFill="1" applyAlignment="1" applyProtection="1">
      <alignment horizontal="center" vertical="center"/>
      <protection locked="0"/>
    </xf>
    <xf numFmtId="0" fontId="18" fillId="4" borderId="0" xfId="3" applyFont="1" applyFill="1" applyAlignment="1" applyProtection="1">
      <alignment horizontal="center" vertical="center"/>
      <protection locked="0"/>
    </xf>
    <xf numFmtId="0" fontId="14" fillId="4" borderId="0" xfId="3" applyFont="1" applyFill="1" applyProtection="1">
      <protection locked="0"/>
    </xf>
    <xf numFmtId="0" fontId="15" fillId="0" borderId="0" xfId="0" applyFont="1"/>
    <xf numFmtId="0" fontId="15" fillId="3" borderId="0" xfId="0" applyFont="1" applyFill="1"/>
    <xf numFmtId="0" fontId="22" fillId="0" borderId="0" xfId="0" applyFont="1"/>
    <xf numFmtId="0" fontId="0" fillId="0" borderId="0" xfId="0" applyAlignment="1">
      <alignment horizontal="center" vertical="center" wrapText="1"/>
    </xf>
    <xf numFmtId="44" fontId="2" fillId="0" borderId="0" xfId="1" applyFont="1" applyFill="1" applyBorder="1" applyProtection="1">
      <protection locked="0"/>
    </xf>
    <xf numFmtId="0" fontId="21" fillId="0" borderId="0" xfId="0" applyFont="1"/>
    <xf numFmtId="0" fontId="24" fillId="0" borderId="0" xfId="0" applyFont="1" applyAlignment="1">
      <alignment horizontal="right"/>
    </xf>
    <xf numFmtId="0" fontId="6" fillId="0" borderId="0" xfId="3" applyAlignment="1" applyProtection="1">
      <alignment horizontal="centerContinuous" vertical="top" wrapText="1"/>
      <protection locked="0"/>
    </xf>
    <xf numFmtId="164" fontId="14" fillId="0" borderId="0" xfId="3" applyNumberFormat="1" applyFont="1" applyAlignment="1">
      <alignment horizontal="center" vertical="center"/>
    </xf>
    <xf numFmtId="0" fontId="13" fillId="0" borderId="0" xfId="3" applyFont="1" applyAlignment="1" applyProtection="1">
      <alignment vertical="top"/>
      <protection locked="0"/>
    </xf>
    <xf numFmtId="0" fontId="15" fillId="0" borderId="0" xfId="0" applyFont="1" applyAlignment="1">
      <alignment wrapText="1"/>
    </xf>
    <xf numFmtId="0" fontId="25" fillId="0" borderId="0" xfId="0" applyFont="1" applyAlignment="1">
      <alignment vertical="center"/>
    </xf>
    <xf numFmtId="0" fontId="23" fillId="0" borderId="0" xfId="0" applyFont="1" applyAlignment="1">
      <alignment vertical="top"/>
    </xf>
    <xf numFmtId="0" fontId="0" fillId="3" borderId="2" xfId="0" applyFill="1" applyBorder="1" applyAlignment="1">
      <alignment horizontal="center"/>
    </xf>
    <xf numFmtId="0" fontId="5" fillId="0" borderId="0" xfId="0" applyFont="1" applyAlignment="1">
      <alignment horizontal="center"/>
    </xf>
    <xf numFmtId="0" fontId="0" fillId="3" borderId="1" xfId="0" applyFill="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3" borderId="0" xfId="0" applyFill="1" applyAlignment="1">
      <alignment horizontal="center" wrapText="1"/>
    </xf>
    <xf numFmtId="0" fontId="18" fillId="0" borderId="0" xfId="3" applyFont="1" applyAlignment="1" applyProtection="1">
      <alignment horizontal="center" vertical="center"/>
      <protection locked="0"/>
    </xf>
    <xf numFmtId="0" fontId="9" fillId="0" borderId="0" xfId="3" applyFont="1" applyAlignment="1" applyProtection="1">
      <alignment horizontal="left" vertical="center" wrapText="1"/>
      <protection locked="0"/>
    </xf>
    <xf numFmtId="0" fontId="6" fillId="3" borderId="10" xfId="3" applyFill="1" applyBorder="1" applyAlignment="1" applyProtection="1">
      <alignment horizontal="left" vertical="center"/>
      <protection locked="0"/>
    </xf>
    <xf numFmtId="0" fontId="6" fillId="3" borderId="2" xfId="3" applyFill="1" applyBorder="1" applyAlignment="1" applyProtection="1">
      <alignment horizontal="left" vertical="center"/>
      <protection locked="0"/>
    </xf>
    <xf numFmtId="0" fontId="6" fillId="3" borderId="11" xfId="3" applyFill="1" applyBorder="1" applyAlignment="1" applyProtection="1">
      <alignment horizontal="left" vertical="center"/>
      <protection locked="0"/>
    </xf>
    <xf numFmtId="0" fontId="15" fillId="0" borderId="0" xfId="0" applyFont="1" applyAlignment="1">
      <alignment horizontal="center"/>
    </xf>
    <xf numFmtId="0" fontId="11" fillId="0" borderId="0" xfId="3" applyFont="1" applyAlignment="1" applyProtection="1">
      <alignment horizontal="center"/>
      <protection locked="0"/>
    </xf>
    <xf numFmtId="0" fontId="6" fillId="0" borderId="6" xfId="3" applyBorder="1" applyAlignment="1" applyProtection="1">
      <alignment horizontal="center" vertical="center"/>
      <protection locked="0"/>
    </xf>
    <xf numFmtId="0" fontId="6" fillId="0" borderId="7" xfId="3" applyBorder="1" applyAlignment="1" applyProtection="1">
      <alignment horizontal="center" vertical="center"/>
      <protection locked="0"/>
    </xf>
    <xf numFmtId="0" fontId="10" fillId="0" borderId="0" xfId="3" applyFont="1" applyAlignment="1" applyProtection="1">
      <alignment horizontal="left" vertical="center"/>
      <protection locked="0"/>
    </xf>
    <xf numFmtId="0" fontId="7" fillId="0" borderId="0" xfId="3" applyFont="1" applyAlignment="1" applyProtection="1">
      <alignment horizontal="left" vertical="center"/>
      <protection locked="0"/>
    </xf>
  </cellXfs>
  <cellStyles count="4">
    <cellStyle name="Currency" xfId="1" builtinId="4"/>
    <cellStyle name="Normal" xfId="0" builtinId="0"/>
    <cellStyle name="Normal 2" xfId="3" xr:uid="{3D68F0E2-729F-F646-AE23-6B9F5D6171C2}"/>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5CECE-3409-ED4F-B555-309789E483B4}">
  <dimension ref="A1:A15"/>
  <sheetViews>
    <sheetView workbookViewId="0">
      <selection activeCell="A12" sqref="A12"/>
    </sheetView>
  </sheetViews>
  <sheetFormatPr defaultColWidth="10.7109375" defaultRowHeight="18.75" x14ac:dyDescent="0.3"/>
  <cols>
    <col min="1" max="1" width="101.7109375" style="42" customWidth="1"/>
    <col min="2" max="16384" width="10.7109375" style="42"/>
  </cols>
  <sheetData>
    <row r="1" spans="1:1" x14ac:dyDescent="0.3">
      <c r="A1" s="24" t="s">
        <v>47</v>
      </c>
    </row>
    <row r="4" spans="1:1" x14ac:dyDescent="0.3">
      <c r="A4" s="43" t="s">
        <v>45</v>
      </c>
    </row>
    <row r="6" spans="1:1" x14ac:dyDescent="0.3">
      <c r="A6" s="25" t="s">
        <v>46</v>
      </c>
    </row>
    <row r="8" spans="1:1" x14ac:dyDescent="0.3">
      <c r="A8" s="42" t="s">
        <v>49</v>
      </c>
    </row>
    <row r="10" spans="1:1" x14ac:dyDescent="0.3">
      <c r="A10" s="42" t="s">
        <v>48</v>
      </c>
    </row>
    <row r="12" spans="1:1" x14ac:dyDescent="0.3">
      <c r="A12" s="42" t="s">
        <v>70</v>
      </c>
    </row>
    <row r="14" spans="1:1" x14ac:dyDescent="0.3">
      <c r="A14" s="53" t="s">
        <v>64</v>
      </c>
    </row>
    <row r="15" spans="1:1" ht="75" x14ac:dyDescent="0.3">
      <c r="A15" s="52"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C9" zoomScale="139" zoomScaleNormal="139" workbookViewId="0">
      <selection activeCell="H26" sqref="H26"/>
    </sheetView>
  </sheetViews>
  <sheetFormatPr defaultColWidth="8.7109375" defaultRowHeight="15" x14ac:dyDescent="0.25"/>
  <cols>
    <col min="1" max="1" width="7.42578125" customWidth="1"/>
    <col min="8" max="8" width="20" bestFit="1" customWidth="1"/>
    <col min="12" max="12" width="7.28515625" customWidth="1"/>
  </cols>
  <sheetData>
    <row r="1" spans="1:9" ht="18" x14ac:dyDescent="0.25">
      <c r="A1" s="58" t="s">
        <v>66</v>
      </c>
      <c r="B1" s="58"/>
      <c r="C1" s="58"/>
      <c r="D1" s="58"/>
      <c r="E1" s="58"/>
      <c r="F1" s="58"/>
      <c r="G1" s="58"/>
      <c r="H1" s="58"/>
      <c r="I1" s="58"/>
    </row>
    <row r="3" spans="1:9" ht="15.75" x14ac:dyDescent="0.25">
      <c r="A3" s="59" t="s">
        <v>0</v>
      </c>
      <c r="B3" s="59"/>
      <c r="C3" s="4">
        <v>1234</v>
      </c>
      <c r="D3" s="2" t="s">
        <v>1</v>
      </c>
      <c r="E3" s="4" t="s">
        <v>33</v>
      </c>
      <c r="F3" s="4"/>
      <c r="G3" s="2" t="s">
        <v>2</v>
      </c>
      <c r="H3" s="4" t="s">
        <v>34</v>
      </c>
      <c r="I3" s="4"/>
    </row>
    <row r="5" spans="1:9" x14ac:dyDescent="0.25">
      <c r="A5" t="s">
        <v>3</v>
      </c>
      <c r="B5" s="66"/>
      <c r="C5" s="66"/>
      <c r="D5" s="66"/>
      <c r="E5" s="66"/>
      <c r="F5" s="66"/>
      <c r="G5" s="66"/>
      <c r="H5" s="66"/>
      <c r="I5" s="66"/>
    </row>
    <row r="6" spans="1:9" x14ac:dyDescent="0.25">
      <c r="B6" s="66"/>
      <c r="C6" s="66"/>
      <c r="D6" s="66"/>
      <c r="E6" s="66"/>
      <c r="F6" s="66"/>
      <c r="G6" s="66"/>
      <c r="H6" s="66"/>
      <c r="I6" s="66"/>
    </row>
    <row r="8" spans="1:9" ht="15.75" x14ac:dyDescent="0.25">
      <c r="A8" s="1" t="s">
        <v>4</v>
      </c>
      <c r="B8" s="1"/>
      <c r="C8" s="1"/>
      <c r="D8" s="1"/>
      <c r="E8" s="1"/>
    </row>
    <row r="10" spans="1:9" ht="15.75" thickBot="1" x14ac:dyDescent="0.3">
      <c r="A10">
        <v>1</v>
      </c>
      <c r="B10" t="s">
        <v>54</v>
      </c>
      <c r="H10" s="5">
        <v>120000</v>
      </c>
    </row>
    <row r="11" spans="1:9" ht="15.75" thickBot="1" x14ac:dyDescent="0.3">
      <c r="H11" s="3"/>
    </row>
    <row r="12" spans="1:9" ht="15.75" thickBot="1" x14ac:dyDescent="0.3">
      <c r="A12">
        <v>2</v>
      </c>
      <c r="B12" s="47" t="s">
        <v>50</v>
      </c>
      <c r="F12" s="60" t="s">
        <v>52</v>
      </c>
      <c r="G12" s="61"/>
      <c r="H12" s="5">
        <v>12000</v>
      </c>
    </row>
    <row r="13" spans="1:9" x14ac:dyDescent="0.25">
      <c r="F13" s="62"/>
      <c r="G13" s="63"/>
      <c r="H13" s="3"/>
    </row>
    <row r="14" spans="1:9" ht="15.75" thickBot="1" x14ac:dyDescent="0.3">
      <c r="A14">
        <v>3</v>
      </c>
      <c r="B14" s="47" t="s">
        <v>51</v>
      </c>
      <c r="F14" s="62"/>
      <c r="G14" s="63"/>
      <c r="H14" s="5">
        <v>0</v>
      </c>
    </row>
    <row r="15" spans="1:9" x14ac:dyDescent="0.25">
      <c r="F15" s="62"/>
      <c r="G15" s="63"/>
      <c r="H15" s="3"/>
    </row>
    <row r="16" spans="1:9" ht="15.75" thickBot="1" x14ac:dyDescent="0.3">
      <c r="A16">
        <v>4</v>
      </c>
      <c r="B16" s="47" t="s">
        <v>53</v>
      </c>
      <c r="F16" s="64"/>
      <c r="G16" s="65"/>
      <c r="H16" s="5">
        <v>0</v>
      </c>
    </row>
    <row r="17" spans="1:9" x14ac:dyDescent="0.25">
      <c r="B17" s="44"/>
      <c r="F17" s="45"/>
      <c r="G17" s="45"/>
      <c r="H17" s="46"/>
    </row>
    <row r="18" spans="1:9" ht="15.75" thickBot="1" x14ac:dyDescent="0.3">
      <c r="A18">
        <v>5</v>
      </c>
      <c r="B18" s="47" t="s">
        <v>55</v>
      </c>
      <c r="F18" s="45"/>
      <c r="G18" s="45"/>
      <c r="H18" s="5">
        <v>0</v>
      </c>
    </row>
    <row r="19" spans="1:9" x14ac:dyDescent="0.25">
      <c r="B19" s="44"/>
      <c r="F19" s="45"/>
      <c r="G19" s="45"/>
      <c r="H19" s="46"/>
    </row>
    <row r="20" spans="1:9" ht="15.75" thickBot="1" x14ac:dyDescent="0.3">
      <c r="A20">
        <v>6</v>
      </c>
      <c r="B20" s="47" t="s">
        <v>56</v>
      </c>
      <c r="F20" s="45"/>
      <c r="G20" s="45"/>
      <c r="H20" s="5">
        <v>0</v>
      </c>
    </row>
    <row r="21" spans="1:9" x14ac:dyDescent="0.25">
      <c r="B21" s="44"/>
      <c r="F21" s="45"/>
      <c r="G21" s="45"/>
      <c r="H21" s="46"/>
    </row>
    <row r="22" spans="1:9" ht="15.75" thickBot="1" x14ac:dyDescent="0.3">
      <c r="A22">
        <v>7</v>
      </c>
      <c r="B22" s="47" t="s">
        <v>57</v>
      </c>
      <c r="F22" s="45"/>
      <c r="G22" s="45"/>
      <c r="H22" s="5">
        <v>0</v>
      </c>
    </row>
    <row r="23" spans="1:9" x14ac:dyDescent="0.25">
      <c r="B23" s="44"/>
      <c r="C23" s="54" t="s">
        <v>65</v>
      </c>
      <c r="F23" s="45"/>
      <c r="G23" s="45"/>
      <c r="H23" s="46"/>
    </row>
    <row r="24" spans="1:9" ht="15.75" thickBot="1" x14ac:dyDescent="0.3">
      <c r="A24">
        <v>8</v>
      </c>
      <c r="B24" t="s">
        <v>68</v>
      </c>
      <c r="G24" s="48"/>
      <c r="H24" s="5">
        <v>0</v>
      </c>
    </row>
    <row r="25" spans="1:9" ht="15.75" thickBot="1" x14ac:dyDescent="0.3"/>
    <row r="26" spans="1:9" ht="15.75" thickBot="1" x14ac:dyDescent="0.3">
      <c r="A26">
        <v>9</v>
      </c>
      <c r="B26" s="47" t="s">
        <v>67</v>
      </c>
      <c r="H26" s="29">
        <f>SUM(H10-H12-H14-H16-H18-H20-H22-H24)</f>
        <v>108000</v>
      </c>
      <c r="I26" t="s">
        <v>6</v>
      </c>
    </row>
    <row r="28" spans="1:9" ht="15.75" x14ac:dyDescent="0.25">
      <c r="A28" s="1" t="s">
        <v>5</v>
      </c>
    </row>
    <row r="29" spans="1:9" ht="15.75" thickBot="1" x14ac:dyDescent="0.3">
      <c r="B29" t="s">
        <v>7</v>
      </c>
      <c r="H29" s="30">
        <f>MIN($H$26,50000)*0.1</f>
        <v>5000</v>
      </c>
    </row>
    <row r="31" spans="1:9" ht="15.75" thickBot="1" x14ac:dyDescent="0.3">
      <c r="B31" t="s">
        <v>8</v>
      </c>
      <c r="H31" s="31">
        <f>IF($H$26&lt;50000,0,IF($H$26&gt;150000,(0.13*100000),($H$26-50000)*0.13))</f>
        <v>7540</v>
      </c>
    </row>
    <row r="33" spans="1:9" ht="15.75" thickBot="1" x14ac:dyDescent="0.3">
      <c r="B33" t="s">
        <v>9</v>
      </c>
      <c r="H33" s="31">
        <f>IF($H$26&lt;150000,0,IF($H$26&gt;250000,(0.16*100000),($H$26-150000)*0.16))</f>
        <v>0</v>
      </c>
    </row>
    <row r="35" spans="1:9" ht="15.75" thickBot="1" x14ac:dyDescent="0.3">
      <c r="B35" t="s">
        <v>10</v>
      </c>
      <c r="H35" s="31">
        <f>IF($H$26&lt;250000,0,IF($H$26&gt;250000,(0.19*($H$26-250000))))</f>
        <v>0</v>
      </c>
    </row>
    <row r="36" spans="1:9" ht="15.75" thickBot="1" x14ac:dyDescent="0.3"/>
    <row r="37" spans="1:9" ht="15.75" thickBot="1" x14ac:dyDescent="0.3">
      <c r="C37" t="s">
        <v>23</v>
      </c>
      <c r="H37" s="32">
        <f>H29+H31+H33+H35</f>
        <v>12540</v>
      </c>
      <c r="I37" t="s">
        <v>11</v>
      </c>
    </row>
    <row r="40" spans="1:9" ht="16.5" thickBot="1" x14ac:dyDescent="0.3">
      <c r="A40" s="7" t="s">
        <v>24</v>
      </c>
      <c r="B40" s="1"/>
      <c r="C40" s="1"/>
      <c r="D40" s="1"/>
    </row>
    <row r="41" spans="1:9" ht="15.75" thickBot="1" x14ac:dyDescent="0.3">
      <c r="C41" t="s">
        <v>12</v>
      </c>
      <c r="H41" s="6"/>
      <c r="I41" t="s">
        <v>13</v>
      </c>
    </row>
    <row r="43" spans="1:9" ht="15.75" thickBot="1" x14ac:dyDescent="0.3">
      <c r="B43" t="s">
        <v>14</v>
      </c>
      <c r="E43" t="s">
        <v>15</v>
      </c>
      <c r="H43" s="30">
        <f>H41/12</f>
        <v>0</v>
      </c>
    </row>
    <row r="44" spans="1:9" ht="15.75" thickBot="1" x14ac:dyDescent="0.3"/>
    <row r="45" spans="1:9" ht="15.75" thickBot="1" x14ac:dyDescent="0.3">
      <c r="B45" t="s">
        <v>16</v>
      </c>
      <c r="E45" t="s">
        <v>21</v>
      </c>
      <c r="H45" s="33">
        <f>IF(H26&gt;50000, MIN(MAX(0.1,H41/H26),0.19),"")</f>
        <v>0.1</v>
      </c>
      <c r="I45" t="s">
        <v>17</v>
      </c>
    </row>
    <row r="46" spans="1:9" x14ac:dyDescent="0.25">
      <c r="C46" s="56" t="s">
        <v>22</v>
      </c>
      <c r="D46" s="56"/>
      <c r="E46" s="56"/>
      <c r="F46" s="56"/>
    </row>
    <row r="48" spans="1:9" ht="19.5" customHeight="1" thickBot="1" x14ac:dyDescent="0.3">
      <c r="B48" t="s">
        <v>18</v>
      </c>
      <c r="D48" s="57"/>
      <c r="E48" s="57"/>
      <c r="F48" s="57"/>
      <c r="G48" s="57"/>
      <c r="H48" s="57"/>
    </row>
    <row r="49" spans="2:8" ht="20.25" customHeight="1" thickBot="1" x14ac:dyDescent="0.3">
      <c r="B49" t="s">
        <v>19</v>
      </c>
      <c r="E49" s="55"/>
      <c r="F49" s="55"/>
      <c r="G49" s="55"/>
      <c r="H49" s="55"/>
    </row>
    <row r="50" spans="2:8" ht="19.5" customHeight="1" thickBot="1" x14ac:dyDescent="0.3">
      <c r="B50" t="s">
        <v>20</v>
      </c>
      <c r="E50" s="55"/>
      <c r="F50" s="55"/>
    </row>
  </sheetData>
  <sheetProtection selectLockedCells="1"/>
  <mergeCells count="8">
    <mergeCell ref="E50:F50"/>
    <mergeCell ref="C46:F46"/>
    <mergeCell ref="D48:H48"/>
    <mergeCell ref="E49:H49"/>
    <mergeCell ref="A1:I1"/>
    <mergeCell ref="A3:B3"/>
    <mergeCell ref="F12:G16"/>
    <mergeCell ref="B5:I6"/>
  </mergeCells>
  <dataValidations count="1">
    <dataValidation allowBlank="1" showInputMessage="1" showErrorMessage="1" prompt="Must at least be equal to amount f box B_x000a_" sqref="H41" xr:uid="{00000000-0002-0000-0000-000000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30D1-B2CC-DC48-AED0-2EC969E1C161}">
  <sheetPr codeName="Sheet5">
    <tabColor theme="6" tint="0.39997558519241921"/>
    <pageSetUpPr fitToPage="1"/>
  </sheetPr>
  <dimension ref="A1:J45"/>
  <sheetViews>
    <sheetView topLeftCell="A12" workbookViewId="0">
      <selection activeCell="V28" sqref="V28"/>
    </sheetView>
  </sheetViews>
  <sheetFormatPr defaultColWidth="9.140625" defaultRowHeight="12.75" x14ac:dyDescent="0.2"/>
  <cols>
    <col min="1" max="1" width="5.28515625" style="9" customWidth="1"/>
    <col min="2" max="2" width="10" style="9" customWidth="1"/>
    <col min="3" max="3" width="9.28515625" style="9" customWidth="1"/>
    <col min="4" max="4" width="11.140625" style="9" customWidth="1"/>
    <col min="5" max="5" width="3" style="9" customWidth="1"/>
    <col min="6" max="6" width="14" style="9" customWidth="1"/>
    <col min="7" max="7" width="9.140625" style="9"/>
    <col min="8" max="8" width="13.42578125" style="9" customWidth="1"/>
    <col min="9" max="9" width="22" style="11" customWidth="1"/>
    <col min="10" max="10" width="4.7109375" style="9" customWidth="1"/>
    <col min="11" max="16384" width="9.140625" style="9"/>
  </cols>
  <sheetData>
    <row r="1" spans="1:10" ht="28.9" customHeight="1" x14ac:dyDescent="0.2">
      <c r="A1" s="67" t="s">
        <v>25</v>
      </c>
      <c r="B1" s="67"/>
      <c r="C1" s="67"/>
      <c r="D1" s="67"/>
      <c r="E1" s="67"/>
      <c r="F1" s="67"/>
      <c r="G1" s="67"/>
      <c r="H1" s="39" t="s">
        <v>35</v>
      </c>
      <c r="I1" s="40">
        <v>2026</v>
      </c>
      <c r="J1" s="8"/>
    </row>
    <row r="2" spans="1:10" x14ac:dyDescent="0.2">
      <c r="A2" s="10"/>
      <c r="B2" s="11"/>
    </row>
    <row r="3" spans="1:10" ht="27" customHeight="1" x14ac:dyDescent="0.3">
      <c r="A3" s="72" t="s">
        <v>0</v>
      </c>
      <c r="B3" s="72"/>
      <c r="C3" s="25">
        <f>'Annual Estimate'!C3</f>
        <v>1234</v>
      </c>
      <c r="D3" s="24" t="s">
        <v>1</v>
      </c>
      <c r="E3" s="25" t="str">
        <f>'Annual Estimate'!E3</f>
        <v>Cleveland</v>
      </c>
      <c r="F3" s="26"/>
      <c r="G3" s="24" t="s">
        <v>2</v>
      </c>
      <c r="H3" s="41" t="str">
        <f>'Annual Estimate'!H3</f>
        <v>St. Apostle</v>
      </c>
      <c r="I3" s="27"/>
    </row>
    <row r="5" spans="1:10" ht="13.5" thickBot="1" x14ac:dyDescent="0.25"/>
    <row r="6" spans="1:10" ht="22.5" thickBot="1" x14ac:dyDescent="0.25">
      <c r="A6" s="17" t="s">
        <v>36</v>
      </c>
      <c r="I6" s="28">
        <f>'Annual Estimate'!H45</f>
        <v>0.1</v>
      </c>
      <c r="J6" s="13" t="s">
        <v>6</v>
      </c>
    </row>
    <row r="7" spans="1:10" ht="19.899999999999999" customHeight="1" x14ac:dyDescent="0.2">
      <c r="B7" s="35" t="s">
        <v>26</v>
      </c>
      <c r="C7" s="34"/>
      <c r="D7" s="34"/>
      <c r="E7" s="34"/>
      <c r="F7" s="34"/>
      <c r="G7" s="34"/>
      <c r="I7" s="19"/>
    </row>
    <row r="8" spans="1:10" ht="18" x14ac:dyDescent="0.2">
      <c r="I8" s="19"/>
    </row>
    <row r="9" spans="1:10" ht="21.75" x14ac:dyDescent="0.2">
      <c r="A9" s="36" t="s">
        <v>37</v>
      </c>
      <c r="I9" s="19"/>
    </row>
    <row r="10" spans="1:10" ht="15.75" customHeight="1" x14ac:dyDescent="0.2">
      <c r="B10" s="68"/>
      <c r="C10" s="68"/>
      <c r="D10" s="68"/>
      <c r="E10" s="68"/>
      <c r="F10" s="68"/>
      <c r="G10" s="68"/>
      <c r="I10" s="19"/>
    </row>
    <row r="11" spans="1:10" ht="18.75" thickBot="1" x14ac:dyDescent="0.25">
      <c r="I11" s="19"/>
    </row>
    <row r="12" spans="1:10" ht="26.25" thickBot="1" x14ac:dyDescent="0.25">
      <c r="B12" s="36" t="s">
        <v>58</v>
      </c>
      <c r="G12" s="49" t="s">
        <v>59</v>
      </c>
      <c r="H12" s="49"/>
      <c r="I12" s="20">
        <v>123456</v>
      </c>
    </row>
    <row r="13" spans="1:10" ht="18.75" thickBot="1" x14ac:dyDescent="0.25">
      <c r="I13" s="19"/>
    </row>
    <row r="14" spans="1:10" ht="18.75" thickBot="1" x14ac:dyDescent="0.25">
      <c r="B14" s="51" t="s">
        <v>38</v>
      </c>
      <c r="I14" s="20">
        <v>0</v>
      </c>
    </row>
    <row r="15" spans="1:10" ht="18.75" thickBot="1" x14ac:dyDescent="0.25">
      <c r="I15" s="19"/>
    </row>
    <row r="16" spans="1:10" ht="18.75" thickBot="1" x14ac:dyDescent="0.25">
      <c r="B16" s="51" t="s">
        <v>39</v>
      </c>
      <c r="I16" s="20">
        <v>0</v>
      </c>
    </row>
    <row r="17" spans="1:10" ht="18.75" thickBot="1" x14ac:dyDescent="0.25">
      <c r="I17" s="19"/>
    </row>
    <row r="18" spans="1:10" ht="24.6" customHeight="1" thickBot="1" x14ac:dyDescent="0.25">
      <c r="B18" s="51" t="s">
        <v>40</v>
      </c>
      <c r="I18" s="21">
        <v>0</v>
      </c>
    </row>
    <row r="19" spans="1:10" ht="24.6" customHeight="1" thickBot="1" x14ac:dyDescent="0.25">
      <c r="B19" s="36"/>
      <c r="I19" s="50"/>
    </row>
    <row r="20" spans="1:10" ht="24.6" customHeight="1" thickBot="1" x14ac:dyDescent="0.25">
      <c r="B20" s="51" t="s">
        <v>60</v>
      </c>
      <c r="I20" s="21">
        <v>0</v>
      </c>
    </row>
    <row r="21" spans="1:10" ht="24.6" customHeight="1" thickBot="1" x14ac:dyDescent="0.25">
      <c r="B21" s="36"/>
      <c r="I21" s="50"/>
    </row>
    <row r="22" spans="1:10" ht="24.6" customHeight="1" thickBot="1" x14ac:dyDescent="0.25">
      <c r="B22" s="51" t="s">
        <v>61</v>
      </c>
      <c r="I22" s="21">
        <v>0</v>
      </c>
    </row>
    <row r="23" spans="1:10" ht="22.5" thickBot="1" x14ac:dyDescent="0.25">
      <c r="C23" s="36"/>
      <c r="I23" s="50"/>
    </row>
    <row r="24" spans="1:10" ht="18.75" thickBot="1" x14ac:dyDescent="0.25">
      <c r="B24" s="51" t="s">
        <v>62</v>
      </c>
      <c r="I24" s="21">
        <v>0</v>
      </c>
    </row>
    <row r="25" spans="1:10" ht="21.75" x14ac:dyDescent="0.2">
      <c r="B25" s="36"/>
      <c r="C25" s="9" t="s">
        <v>65</v>
      </c>
      <c r="I25" s="50"/>
    </row>
    <row r="26" spans="1:10" ht="22.5" thickBot="1" x14ac:dyDescent="0.25">
      <c r="B26" s="36"/>
      <c r="I26" s="50"/>
    </row>
    <row r="27" spans="1:10" ht="18.75" thickBot="1" x14ac:dyDescent="0.25">
      <c r="B27" s="51" t="s">
        <v>69</v>
      </c>
      <c r="I27" s="21">
        <v>0</v>
      </c>
    </row>
    <row r="28" spans="1:10" ht="18.75" thickBot="1" x14ac:dyDescent="0.25">
      <c r="B28" s="51"/>
      <c r="I28" s="19"/>
    </row>
    <row r="29" spans="1:10" ht="22.5" thickBot="1" x14ac:dyDescent="0.25">
      <c r="B29" s="36" t="s">
        <v>71</v>
      </c>
      <c r="I29" s="22">
        <f>I12-I14-I16-I18-I20-I22-I24</f>
        <v>123456</v>
      </c>
    </row>
    <row r="30" spans="1:10" ht="18.75" thickBot="1" x14ac:dyDescent="0.25">
      <c r="I30" s="19"/>
      <c r="J30" s="13" t="s">
        <v>11</v>
      </c>
    </row>
    <row r="31" spans="1:10" ht="22.5" thickBot="1" x14ac:dyDescent="0.25">
      <c r="A31" s="36" t="s">
        <v>41</v>
      </c>
      <c r="I31" s="22">
        <f>ROUND(I29*I6,2)</f>
        <v>12345.6</v>
      </c>
    </row>
    <row r="32" spans="1:10" ht="15.75" customHeight="1" x14ac:dyDescent="0.25">
      <c r="B32" s="68"/>
      <c r="C32" s="68"/>
      <c r="D32" s="68"/>
      <c r="E32" s="68"/>
      <c r="F32" s="68"/>
      <c r="G32" s="68"/>
      <c r="I32" s="23"/>
      <c r="J32" s="13" t="s">
        <v>13</v>
      </c>
    </row>
    <row r="33" spans="1:10" ht="18.75" thickBot="1" x14ac:dyDescent="0.3">
      <c r="I33" s="23"/>
    </row>
    <row r="34" spans="1:10" ht="22.5" thickBot="1" x14ac:dyDescent="0.25">
      <c r="A34" s="36" t="s">
        <v>42</v>
      </c>
      <c r="I34" s="20">
        <v>0</v>
      </c>
    </row>
    <row r="35" spans="1:10" ht="18" x14ac:dyDescent="0.25">
      <c r="I35" s="23"/>
      <c r="J35" s="13" t="s">
        <v>17</v>
      </c>
    </row>
    <row r="36" spans="1:10" ht="18" x14ac:dyDescent="0.25">
      <c r="C36" s="73" t="s">
        <v>27</v>
      </c>
      <c r="D36" s="73"/>
      <c r="E36" s="73"/>
      <c r="F36" s="73"/>
      <c r="G36" s="73"/>
      <c r="I36" s="23"/>
    </row>
    <row r="37" spans="1:10" ht="8.25" customHeight="1" x14ac:dyDescent="0.25">
      <c r="I37" s="23"/>
    </row>
    <row r="38" spans="1:10" ht="18.75" thickBot="1" x14ac:dyDescent="0.3">
      <c r="C38" s="12"/>
      <c r="D38" s="15" t="s">
        <v>28</v>
      </c>
      <c r="E38" s="12"/>
      <c r="F38" s="15" t="s">
        <v>29</v>
      </c>
      <c r="I38" s="23"/>
    </row>
    <row r="39" spans="1:10" ht="21" customHeight="1" thickBot="1" x14ac:dyDescent="0.3">
      <c r="C39" s="16">
        <f>I1-3</f>
        <v>2023</v>
      </c>
      <c r="D39" s="14"/>
      <c r="E39" s="12"/>
      <c r="F39" s="14"/>
      <c r="I39" s="23"/>
    </row>
    <row r="40" spans="1:10" ht="21" customHeight="1" thickBot="1" x14ac:dyDescent="0.3">
      <c r="C40" s="16">
        <f>I1-2</f>
        <v>2024</v>
      </c>
      <c r="D40" s="14"/>
      <c r="E40" s="12"/>
      <c r="F40" s="14"/>
      <c r="I40" s="23"/>
    </row>
    <row r="41" spans="1:10" ht="21" customHeight="1" thickBot="1" x14ac:dyDescent="0.25">
      <c r="C41" s="16">
        <f>I1-1</f>
        <v>2025</v>
      </c>
      <c r="D41" s="14"/>
      <c r="E41" s="12"/>
      <c r="F41" s="14"/>
      <c r="G41" s="74" t="s">
        <v>30</v>
      </c>
      <c r="H41" s="75"/>
      <c r="I41" s="22">
        <f>ROUND(SUM(F39:F41),2)</f>
        <v>0</v>
      </c>
    </row>
    <row r="42" spans="1:10" ht="18.75" thickBot="1" x14ac:dyDescent="0.3">
      <c r="I42" s="23"/>
      <c r="J42" s="13" t="s">
        <v>31</v>
      </c>
    </row>
    <row r="43" spans="1:10" ht="22.5" thickBot="1" x14ac:dyDescent="0.25">
      <c r="A43" s="36" t="s">
        <v>43</v>
      </c>
      <c r="I43" s="22">
        <f>I34+I41</f>
        <v>0</v>
      </c>
    </row>
    <row r="44" spans="1:10" ht="26.25" thickBot="1" x14ac:dyDescent="0.25">
      <c r="A44" s="76"/>
      <c r="B44" s="77"/>
      <c r="C44" s="77"/>
      <c r="D44" s="77"/>
      <c r="E44" s="77"/>
      <c r="F44" s="77"/>
      <c r="G44" s="77"/>
      <c r="H44" s="77"/>
      <c r="I44" s="13"/>
      <c r="J44" s="13" t="s">
        <v>32</v>
      </c>
    </row>
    <row r="45" spans="1:10" ht="24" customHeight="1" thickBot="1" x14ac:dyDescent="0.25">
      <c r="A45" s="37" t="s">
        <v>44</v>
      </c>
      <c r="B45" s="38"/>
      <c r="C45" s="69"/>
      <c r="D45" s="70"/>
      <c r="E45" s="70"/>
      <c r="F45" s="70"/>
      <c r="G45" s="70"/>
      <c r="H45" s="71"/>
      <c r="I45" s="18"/>
      <c r="J45" s="13"/>
    </row>
  </sheetData>
  <mergeCells count="8">
    <mergeCell ref="A1:G1"/>
    <mergeCell ref="B10:G10"/>
    <mergeCell ref="B32:G32"/>
    <mergeCell ref="C45:H45"/>
    <mergeCell ref="A3:B3"/>
    <mergeCell ref="C36:G36"/>
    <mergeCell ref="G41:H41"/>
    <mergeCell ref="A44:H44"/>
  </mergeCells>
  <dataValidations count="5">
    <dataValidation allowBlank="1" showInputMessage="1" showErrorMessage="1" error="Must be zero or a positive number" sqref="D39:D41 F39:F41" xr:uid="{5CDF4F77-0D32-DA47-9757-69C7260C9F58}"/>
    <dataValidation type="decimal" operator="greaterThan" allowBlank="1" showInputMessage="1" showErrorMessage="1" error="Must be zero or a positive number" sqref="I14 I12 I16 I18:I27" xr:uid="{98BE1586-646E-764F-9F2D-26004BAEA31E}">
      <formula1>-0.01</formula1>
    </dataValidation>
    <dataValidation allowBlank="1" showInputMessage="1" showErrorMessage="1" error="Must be a valid 4-digit year" sqref="I1" xr:uid="{147964D9-0A4B-1345-8A36-41238D2D9B3E}"/>
    <dataValidation type="whole" allowBlank="1" showInputMessage="1" showErrorMessage="1" error="Must be a 4-digit year" sqref="I2" xr:uid="{529D4686-E5DF-5646-B2FC-08715ED5D2D7}">
      <formula1>2014</formula1>
      <formula2>2050</formula2>
    </dataValidation>
    <dataValidation type="decimal" operator="greaterThanOrEqual" allowBlank="1" showInputMessage="1" showErrorMessage="1" error="Must be greater than or equal to box D_x000a_" sqref="I34" xr:uid="{4CD1536B-5C7B-5243-88AA-8C8F1968FBEA}">
      <formula1>I31</formula1>
    </dataValidation>
  </dataValidations>
  <pageMargins left="0.45" right="0.45" top="0.5" bottom="0.5" header="0.3" footer="0.3"/>
  <pageSetup scale="89" orientation="portrait" r:id="rId1"/>
  <ignoredErrors>
    <ignoredError sqref="H3"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DCF1D9F515F048A794AACE8E5F518C" ma:contentTypeVersion="13" ma:contentTypeDescription="Create a new document." ma:contentTypeScope="" ma:versionID="7a59bce6f0ae54af594af9cb687c9126">
  <xsd:schema xmlns:xsd="http://www.w3.org/2001/XMLSchema" xmlns:xs="http://www.w3.org/2001/XMLSchema" xmlns:p="http://schemas.microsoft.com/office/2006/metadata/properties" xmlns:ns2="da697d73-40ba-4d5f-92a7-df1a9f640b79" xmlns:ns3="be582025-3a33-46c8-a3c4-b87d09833437" targetNamespace="http://schemas.microsoft.com/office/2006/metadata/properties" ma:root="true" ma:fieldsID="27dd23710d97e8ec725da7ddef16008a" ns2:_="" ns3:_="">
    <xsd:import namespace="da697d73-40ba-4d5f-92a7-df1a9f640b79"/>
    <xsd:import namespace="be582025-3a33-46c8-a3c4-b87d098334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697d73-40ba-4d5f-92a7-df1a9f640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753274-42ad-4ac1-9479-c4e1920522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582025-3a33-46c8-a3c4-b87d098334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b40292-9058-474a-b1c2-2adf87437641}" ma:internalName="TaxCatchAll" ma:showField="CatchAllData" ma:web="be582025-3a33-46c8-a3c4-b87d098334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697d73-40ba-4d5f-92a7-df1a9f640b79">
      <Terms xmlns="http://schemas.microsoft.com/office/infopath/2007/PartnerControls"/>
    </lcf76f155ced4ddcb4097134ff3c332f>
    <TaxCatchAll xmlns="be582025-3a33-46c8-a3c4-b87d09833437" xsi:nil="true"/>
  </documentManagement>
</p:properties>
</file>

<file path=customXml/itemProps1.xml><?xml version="1.0" encoding="utf-8"?>
<ds:datastoreItem xmlns:ds="http://schemas.openxmlformats.org/officeDocument/2006/customXml" ds:itemID="{D32F649F-336F-4864-A5E4-F46F32E07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697d73-40ba-4d5f-92a7-df1a9f640b79"/>
    <ds:schemaRef ds:uri="be582025-3a33-46c8-a3c4-b87d09833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9A32D8-678F-49D4-BFC3-7DFE231C5A79}">
  <ds:schemaRefs>
    <ds:schemaRef ds:uri="http://schemas.microsoft.com/sharepoint/v3/contenttype/forms"/>
  </ds:schemaRefs>
</ds:datastoreItem>
</file>

<file path=customXml/itemProps3.xml><?xml version="1.0" encoding="utf-8"?>
<ds:datastoreItem xmlns:ds="http://schemas.openxmlformats.org/officeDocument/2006/customXml" ds:itemID="{BD01DA50-588D-4976-BEED-B97B13639404}">
  <ds:schemaRefs>
    <ds:schemaRef ds:uri="http://schemas.microsoft.com/office/2006/metadata/properties"/>
    <ds:schemaRef ds:uri="http://schemas.microsoft.com/office/infopath/2007/PartnerControls"/>
    <ds:schemaRef ds:uri="da697d73-40ba-4d5f-92a7-df1a9f640b79"/>
    <ds:schemaRef ds:uri="be582025-3a33-46c8-a3c4-b87d098334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Annual Estimate</vt:lpstr>
      <vt:lpstr>Monthly Report</vt:lpstr>
      <vt:lpstr>'Monthly Report'!Print_Area</vt:lpstr>
    </vt:vector>
  </TitlesOfParts>
  <Company>Trinity Commons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Leishman</dc:creator>
  <cp:lastModifiedBy>JD Wright</cp:lastModifiedBy>
  <cp:lastPrinted>2025-01-24T17:04:16Z</cp:lastPrinted>
  <dcterms:created xsi:type="dcterms:W3CDTF">2009-11-20T20:32:31Z</dcterms:created>
  <dcterms:modified xsi:type="dcterms:W3CDTF">2026-01-05T21:45:59Z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0x0101002CDCF1D9F515F048A794AACE8E5F518C</vt:lpwstr>
  </property>
</Properties>
</file>